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ARLOS JULIO\Downloads\"/>
    </mc:Choice>
  </mc:AlternateContent>
  <bookViews>
    <workbookView xWindow="0" yWindow="0" windowWidth="20490" windowHeight="7350"/>
  </bookViews>
  <sheets>
    <sheet name="PROPUESTA ECONOMICA" sheetId="8" r:id="rId1"/>
  </sheets>
  <calcPr calcId="162913" concurrentCalc="0"/>
</workbook>
</file>

<file path=xl/calcChain.xml><?xml version="1.0" encoding="utf-8"?>
<calcChain xmlns="http://schemas.openxmlformats.org/spreadsheetml/2006/main">
  <c r="F6" i="8" l="1"/>
  <c r="F7" i="8"/>
  <c r="F8" i="8"/>
  <c r="F9" i="8"/>
  <c r="F10" i="8"/>
  <c r="F11" i="8"/>
  <c r="F14" i="8"/>
  <c r="F15" i="8"/>
  <c r="F16" i="8"/>
  <c r="F17" i="8"/>
  <c r="F18" i="8"/>
  <c r="F19" i="8"/>
  <c r="F20" i="8"/>
  <c r="F23" i="8"/>
  <c r="F24" i="8"/>
  <c r="F25" i="8"/>
  <c r="F28" i="8"/>
  <c r="F29" i="8"/>
  <c r="F30" i="8"/>
  <c r="F31" i="8"/>
  <c r="F32" i="8"/>
  <c r="F33" i="8"/>
  <c r="F34" i="8"/>
  <c r="F35" i="8"/>
  <c r="F36" i="8"/>
  <c r="F37" i="8"/>
  <c r="F40" i="8"/>
  <c r="F41" i="8"/>
  <c r="F44" i="8"/>
  <c r="F45" i="8"/>
  <c r="F46" i="8"/>
  <c r="F47" i="8"/>
  <c r="F48" i="8"/>
  <c r="F49" i="8"/>
  <c r="F50" i="8"/>
  <c r="F51" i="8"/>
  <c r="F52" i="8"/>
  <c r="F53" i="8"/>
  <c r="F54" i="8"/>
  <c r="F55" i="8"/>
  <c r="F57" i="8"/>
  <c r="F58" i="8"/>
  <c r="F59" i="8"/>
  <c r="F60" i="8"/>
  <c r="F61" i="8"/>
  <c r="F62" i="8"/>
  <c r="F64" i="8"/>
</calcChain>
</file>

<file path=xl/sharedStrings.xml><?xml version="1.0" encoding="utf-8"?>
<sst xmlns="http://schemas.openxmlformats.org/spreadsheetml/2006/main" count="96" uniqueCount="64">
  <si>
    <t>ITEM</t>
  </si>
  <si>
    <t>DESCRIPCION</t>
  </si>
  <si>
    <t>UND</t>
  </si>
  <si>
    <t>CANT.</t>
  </si>
  <si>
    <t>V/UNITARIO</t>
  </si>
  <si>
    <t>V/TOTAL</t>
  </si>
  <si>
    <t>GL</t>
  </si>
  <si>
    <t>ML</t>
  </si>
  <si>
    <t>VALOR TOTAL COSTO DIRECTO</t>
  </si>
  <si>
    <t>ADMINISTRACION</t>
  </si>
  <si>
    <t xml:space="preserve">IMPREVISTOS </t>
  </si>
  <si>
    <t>UTILIDAD</t>
  </si>
  <si>
    <t>TOTAL COSTOS INDIRECTOS</t>
  </si>
  <si>
    <t>VALOR TOTAL DE LA OBRA</t>
  </si>
  <si>
    <t>SISTEMA DE APANTALLAMIENTO</t>
  </si>
  <si>
    <t>Suministro e Instalacion  de  sistema  de  proteccion  perimetral  contra descargas atmosfericas. Incluye pararrayos tipo franklin, bajantes, puestas a tierra. (Ver planos)</t>
  </si>
  <si>
    <t>TOTAL SISTEMA DE APANTALLAMIENTO CONTRA RAYOS</t>
  </si>
  <si>
    <t>ALUMBRADO GENERAL Y TOMAS</t>
  </si>
  <si>
    <t>TOTAL ALUMBRADO GENERAL Y TOMAS</t>
  </si>
  <si>
    <t>PARA TRANSFORMADOR 250 kVA POR 380/220 V</t>
  </si>
  <si>
    <t>BANCO DE CONDENSADORES</t>
  </si>
  <si>
    <t>ACOMETIDAS EQUIPOS A 380 V PLANTA PROCESADORA</t>
  </si>
  <si>
    <t xml:space="preserve">Suministro e instalacion de ACCESORIOS ( curvas o derivaciones )para bandeja portacable tipo escalera con tapa de 40 cm x 240 cm soportada en pared y cercha </t>
  </si>
  <si>
    <t>Suministro e instalacion de cable desnudo Cu #6 para aterrizar bandeja con conectores de cobre</t>
  </si>
  <si>
    <t>Suministro e instalacion de soportes metalicos para bandeja de 40 cm en riel chanel galvanizado y varilla roscada galvanizada / o soporte en bandera en riel chanel para pared</t>
  </si>
  <si>
    <t>TOTAL BANCO DE CONDENSADORES</t>
  </si>
  <si>
    <t>TOTAL ACOMETIDAS EQUIPOS A 380 V PLANTA PROCESADORA</t>
  </si>
  <si>
    <t>TOTAL PARA BT  TRANSFORMADOR 250 kVA POR 380/220 V</t>
  </si>
  <si>
    <t>Suministro e instalacion Letrero luminoso de Salida emergencia, con sistema pulsador para verificación de la descarga, tensiones de operación 120/277V 60 HZ, libre de mantenimiento.- color verde</t>
  </si>
  <si>
    <t>Suministro e Instalacion  Dispositivo de protección contra sobretensiones DPS Clase B In&gt;50Kamp con acometida de conexión y protección/ trifasico /en caja metalica de 40 x 40 cm / conexion al tablero TD1 con tubo EMT 1"/ cableado en #4</t>
  </si>
  <si>
    <t>Suministro e Instalación Lámpara LED IFSAB 2T8 LED 2 X 18W Aleta blanca / para descolgar/instalada con guaya metalica galvanizada 1/8"(4 lineas), 8 conectores perros para guaya, cable encauchetado 3 x 12 + clavija aerea 3 patas/ ILUMINACIONES TECNICAS</t>
  </si>
  <si>
    <t>Suministro e Instalación Aplique tipo Tortuga ITA112 LED 8,5W/ILUMINACIONES TECNICAS</t>
  </si>
  <si>
    <t>Suministro e instalacion  Luminaria de emergencia ALENA 600 , con sistema pulsador para verificación de la descarga ,tensiones de operación 120/277V 60 HZ .90 minutos de autonomía de operación, provista de dos focos direccionales de alta eficiencia, cada uno compuesto por un bombillo halógeno de 5 w y batería de Plomo-Cadmio, libre de mantenimiento.</t>
  </si>
  <si>
    <t>Suministro e Instalación Lámpara IT100A-Q/ LENS - LED  2X31W de Colgar. / para descolgar/instalada con guaya metalica galvanizada 1/8"(2 lineas), 4 conectores perros para guaya, cable encauchetado 3 x 12 + clavija aerea 3 patas /ILUMINACIONES TECNICAS</t>
  </si>
  <si>
    <t xml:space="preserve">Suministro e Instalación Interruptores Manuales para control de encendido,SOLO CABLEADO . Cable  de cobre No.14 lLS TC retornos  prom=8m.   Interrruptores  S=13  S2=1  S3=5 </t>
  </si>
  <si>
    <t>Suministro e Instalación Salida para tomacorrientes dobles con polo a tierra SOLO CABLEADO Y APARATO." con accesorios, conductores 3 No.12 Cu (F,N,T)  THHN/THWN, (cables LS =LOW SMOKE),conectores roscados/tomacorriente doble con polo a tierra</t>
  </si>
  <si>
    <t>Suministro e Instalación Salida para tomacorrientes dobles con polo a tierra GFCI  SOLO CABLEADO Y APARATO." con accesorios, conductores 3 No.12 Cu (F,N,T)  THHN/THWN, (cables LS =LOW SMOKE),conectores roscados/tomacorriente doble con polo a tierra GFCI</t>
  </si>
  <si>
    <t xml:space="preserve">Suministro e Instalación Salida para tomacorriente especial/SOLO CABLEADO Y APARATO  conductores 3 No.10 Cu (F,N,T)  THHN/THWN (cables LS =LOW SMOKE),conectores roscados / TOMA DE SEGURIDAD 30 A/ 3 PATAS </t>
  </si>
  <si>
    <t>Suministro e Instalación salida de iluminacion para lamparas  tipo led o  fluorescentes  SOLO CABLEADO  Incluye: ,conductores No. 12  THHN/THWN, (cables LS =LOW SMOKE)color verde para linea a tierra,/ conectores roscados/ con tomacorriete doble para conexion lampara</t>
  </si>
  <si>
    <t>Salida LAMPARA DE EMERGENCIA Y  LETRERO LUMINOSO "SALIDA" /  SOLO CABLEADO  Incluye: ,conductores No. 12  THHN/THWN, (cables LS =LOW SMOKE)color verde para linea a tierra,/ conectores roscados/ con tomacorriete doble para conexion lampara</t>
  </si>
  <si>
    <t>PARA TRANSFORMADOR 30 kVA por 208/120 V</t>
  </si>
  <si>
    <t>TOTAL PARA BT TRANSFORMADOR 30 kVA por 208/120 V</t>
  </si>
  <si>
    <t>Suministro e instalacion  de  acometida  en  baja  tension  desde transformador  de 250 kVA  a tablero general con 8 conductores 3/0 awg Cu THHN(LS) (2x3F,2xN) y un conductor 2/0 para tierra. Recorrido por piso en 2 ductos pvc de 3" (canalizacion en otro item)</t>
  </si>
  <si>
    <t>Suministro e instalacion de tuberia metalica EMT 1"y flexible 1", caja RADWEL 1" con conectores  para conexion entre bandeja portacables y tablero de equipos en 1"</t>
  </si>
  <si>
    <t xml:space="preserve">Suministro e instalacion de bandeja portacable tipo escalera con DIVISION,  con tapa de 40 cm x 240 cm con uniones  soportada en pared y cercha </t>
  </si>
  <si>
    <t>Suministro e Instalacion de  cámara de inspeccion en concreto de 1.3x1.3x1.0. Incluye terminales tipo campana de 3" y lecho en grava- "construccion según especificaciones en planos"</t>
  </si>
  <si>
    <t>Suministro e Instalacion de  ducto galvanizado tipo pesado IMC de 2" x 3 m debidamente sujeto a poste con cinta bandit 5/8" para acometida en baja tension /INCLUYE CAPACETE 2"</t>
  </si>
  <si>
    <t>Suministro e Instalacion de  cámara de inspeccion en concreto de 1.0x1.0x1.0. Incluye terminales tipo campana de 2" y lecho en grava-"construccion según especificaciones en planos"</t>
  </si>
  <si>
    <t>Suministro e instalacion de banco de 3 ductos PVC conduit DB 3"- CANALIZACION PROFUNDIDAD 60 cm- relleno compactado/colclon de arena fondo canalizacion / cinta de seguridad</t>
  </si>
  <si>
    <t>Suministro e Instalacion de banco de  2 ductos PVC de 2". Incluye excavación, relleno compacto ,  colclon de arena fondo canalizacion y cinta de señalización /profundidad 60 cm</t>
  </si>
  <si>
    <t>Suministro e instalacion  de  acometida  en  baja  tension  desde transformador  de 30  kVA  a tablero general con 4 conductores  #1/0 awg Cu THHN (LS) y un conductor #6 para tierra. Recorrido por piso en 2 ducto pvc de 2"no incluye canalizacion  )</t>
  </si>
  <si>
    <t xml:space="preserve">Suministro e Instalación tablero con Banco de condensadores de 94 KVAR con rele para corrección factor de potencia automatica/el control debe evitar que se inyecte enrgia reactiv la red </t>
  </si>
  <si>
    <t>Suministro e instalacion de acometidas en Cu  5#8 awg THHN (LS)  para equipos ESPECIALES descritos en "CUADRO DE CARGAS MOTORES EQUIPOS 380 V" en plano/marquillado /por bandeja y tuberia EMT 1" (sin tubería)</t>
  </si>
  <si>
    <t>Suministro e instalacion de acometida en Cu  5#4 awg THHN (LS) por bandeja portacable para equipos ESPECIALES descritos en "CUADRO DE CARGAS MOTORES EQUIPOS 380 V"/marquillado</t>
  </si>
  <si>
    <t>Suministro e instalacion de acometida en Cu  5#1/0  awg THHN (LS) por bandeja portacable para equipos ESPECIALES descritos en "CUADRO DE CARGAS MOTORES EQUIPOS 380 V"/marquillado</t>
  </si>
  <si>
    <t>Suministro e instalacion de acometida en Cu  5#3/0  awg THHN (LS) por bandeja portacablepara equipos ESPECIALES descritos en "CUADRO DE CARGAS MOTORES EQUIPOS 380 V"/marquillado</t>
  </si>
  <si>
    <t xml:space="preserve">Suministro e instalacion  de  alimentador  en  baja  tension  desde  tablero general a Banco de condensadores en 3 conductores # 3/0 THHN(LS) Cu 3F y un conductor 2/0 para tierra. </t>
  </si>
  <si>
    <t>Construccion zona subestacion / pedestal en concreto reforzado de 10 cm de 2 mts  x 1,5  mts con cajas de conexion de cable por MT y BT de profundidad 1mt/ malla cerramiento subestacion en malla eslabonada altura 2,5 mts/ puerta con 2 naves de 1 mts, rampa de acceso desde via  para acceso con montacarga de los equipos</t>
  </si>
  <si>
    <t>Suministro e Instalacion de celda de distribucion en Baja Tension (380 V)tipo interior de 2.2x0.9x0.6m, que contiene totalizador general ajustable de 400A.- 25KA-  Analizador de red., DPS clase 1, Barrajes de 500A, para fases, neutro y tierra, 1 interruptor termomagnetico 3 X 150 A +  1 interruptor termomagnetico 3 X 200 A, + 1 interruptor 3x225A + 2  interruptor termomagneticos 3 X 80 A/espacio para 4 reservas  /3 medidores de energía electronicos activa reactiva medicion indirecta con transformadores de corriente.,conexion por modem, aprobados  por el operador de red.</t>
  </si>
  <si>
    <t>CERTIFICACIÓN RETIE INCLUIDO IVA</t>
  </si>
  <si>
    <t>IVA SOBRE LA UTILIDAD</t>
  </si>
  <si>
    <r>
      <t>Suministro e Instalacion de tablero  3F-5H de 18 circuitos con espacio para totalizador, puerta y chapa/ con interruptor termomagnetico en caja moldeada 3 x 100 A / conectores de ponchar para cabl</t>
    </r>
    <r>
      <rPr>
        <sz val="10"/>
        <rFont val="Arial"/>
        <family val="2"/>
      </rPr>
      <t>e #1/0</t>
    </r>
  </si>
  <si>
    <t>PROPUESTA ECONOMICA
INSTALACIONES ELÉCTRICAS PARA LA PLANTA PILOTO PROCESADORA DE SUBPRODUCTOS EN EL MUNICIPIO DE SILVIA, CONFORME A LAS ESPECIFICACIONES TÉCNICAS DESCRITAS EN EL PRESUPUESTO DE OBRA.</t>
  </si>
  <si>
    <t>Nombre y firma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</si>
</sst>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* #,##0.00\ _€_-;\-* #,##0.00\ _€_-;_-* &quot;-&quot;??\ _€_-;_-@_-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10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1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1" xfId="0" applyFont="1" applyFill="1" applyBorder="1" applyAlignment="1">
      <alignment horizontal="center" vertical="center" shrinkToFit="1"/>
    </xf>
    <xf numFmtId="164" fontId="5" fillId="0" borderId="1" xfId="4" applyFont="1" applyFill="1" applyBorder="1" applyAlignment="1">
      <alignment horizontal="center" vertical="center" shrinkToFit="1"/>
    </xf>
    <xf numFmtId="9" fontId="5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 wrapText="1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164" fontId="6" fillId="0" borderId="1" xfId="4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 shrinkToFit="1"/>
    </xf>
    <xf numFmtId="2" fontId="6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4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164" fontId="6" fillId="0" borderId="1" xfId="4" applyFont="1" applyFill="1" applyBorder="1" applyAlignment="1">
      <alignment horizontal="center" vertical="center"/>
    </xf>
    <xf numFmtId="166" fontId="5" fillId="0" borderId="1" xfId="1" applyNumberFormat="1" applyFont="1" applyFill="1" applyBorder="1" applyAlignment="1">
      <alignment horizontal="center" vertical="center" shrinkToFit="1"/>
    </xf>
    <xf numFmtId="166" fontId="6" fillId="0" borderId="1" xfId="1" applyNumberFormat="1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164" fontId="6" fillId="0" borderId="1" xfId="4" applyFont="1" applyFill="1" applyBorder="1" applyAlignment="1">
      <alignment vertical="center"/>
    </xf>
    <xf numFmtId="10" fontId="6" fillId="0" borderId="0" xfId="477" applyNumberFormat="1" applyFont="1" applyFill="1" applyAlignment="1">
      <alignment horizontal="center" vertical="center" shrinkToFit="1"/>
    </xf>
    <xf numFmtId="41" fontId="6" fillId="0" borderId="0" xfId="609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wrapText="1" shrinkToFit="1"/>
    </xf>
    <xf numFmtId="41" fontId="6" fillId="0" borderId="0" xfId="0" applyNumberFormat="1" applyFont="1" applyFill="1" applyAlignment="1">
      <alignment horizontal="center" vertical="center" shrinkToFit="1"/>
    </xf>
    <xf numFmtId="164" fontId="6" fillId="0" borderId="0" xfId="0" applyNumberFormat="1" applyFont="1" applyFill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vertical="center" wrapText="1" shrinkToFit="1"/>
    </xf>
  </cellXfs>
  <cellStyles count="610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4" builtinId="9" hidden="1"/>
    <cellStyle name="Hipervínculo visitado" xfId="535" builtinId="9" hidden="1"/>
    <cellStyle name="Hipervínculo visitado" xfId="536" builtinId="9" hidden="1"/>
    <cellStyle name="Hipervínculo visitado" xfId="537" builtinId="9" hidden="1"/>
    <cellStyle name="Hipervínculo visitado" xfId="538" builtinId="9" hidden="1"/>
    <cellStyle name="Hipervínculo visitado" xfId="539" builtinId="9" hidden="1"/>
    <cellStyle name="Hipervínculo visitado" xfId="540" builtinId="9" hidden="1"/>
    <cellStyle name="Hipervínculo visitado" xfId="541" builtinId="9" hidden="1"/>
    <cellStyle name="Hipervínculo visitado" xfId="542" builtinId="9" hidden="1"/>
    <cellStyle name="Hipervínculo visitado" xfId="543" builtinId="9" hidden="1"/>
    <cellStyle name="Hipervínculo visitado" xfId="544" builtinId="9" hidden="1"/>
    <cellStyle name="Hipervínculo visitado" xfId="545" builtinId="9" hidden="1"/>
    <cellStyle name="Hipervínculo visitado" xfId="546" builtinId="9" hidden="1"/>
    <cellStyle name="Hipervínculo visitado" xfId="547" builtinId="9" hidden="1"/>
    <cellStyle name="Hipervínculo visitado" xfId="548" builtinId="9" hidden="1"/>
    <cellStyle name="Hipervínculo visitado" xfId="549" builtinId="9" hidden="1"/>
    <cellStyle name="Hipervínculo visitado" xfId="550" builtinId="9" hidden="1"/>
    <cellStyle name="Hipervínculo visitado" xfId="551" builtinId="9" hidden="1"/>
    <cellStyle name="Hipervínculo visitado" xfId="552" builtinId="9" hidden="1"/>
    <cellStyle name="Hipervínculo visitado" xfId="553" builtinId="9" hidden="1"/>
    <cellStyle name="Hipervínculo visitado" xfId="554" builtinId="9" hidden="1"/>
    <cellStyle name="Hipervínculo visitado" xfId="555" builtinId="9" hidden="1"/>
    <cellStyle name="Hipervínculo visitado" xfId="556" builtinId="9" hidden="1"/>
    <cellStyle name="Hipervínculo visitado" xfId="557" builtinId="9" hidden="1"/>
    <cellStyle name="Hipervínculo visitado" xfId="558" builtinId="9" hidden="1"/>
    <cellStyle name="Hipervínculo visitado" xfId="559" builtinId="9" hidden="1"/>
    <cellStyle name="Hipervínculo visitado" xfId="560" builtinId="9" hidden="1"/>
    <cellStyle name="Hipervínculo visitado" xfId="561" builtinId="9" hidden="1"/>
    <cellStyle name="Hipervínculo visitado" xfId="562" builtinId="9" hidden="1"/>
    <cellStyle name="Hipervínculo visitado" xfId="563" builtinId="9" hidden="1"/>
    <cellStyle name="Hipervínculo visitado" xfId="564" builtinId="9" hidden="1"/>
    <cellStyle name="Hipervínculo visitado" xfId="565" builtinId="9" hidden="1"/>
    <cellStyle name="Hipervínculo visitado" xfId="566" builtinId="9" hidden="1"/>
    <cellStyle name="Hipervínculo visitado" xfId="567" builtinId="9" hidden="1"/>
    <cellStyle name="Hipervínculo visitado" xfId="568" builtinId="9" hidden="1"/>
    <cellStyle name="Hipervínculo visitado" xfId="569" builtinId="9" hidden="1"/>
    <cellStyle name="Hipervínculo visitado" xfId="570" builtinId="9" hidden="1"/>
    <cellStyle name="Hipervínculo visitado" xfId="571" builtinId="9" hidden="1"/>
    <cellStyle name="Hipervínculo visitado" xfId="572" builtinId="9" hidden="1"/>
    <cellStyle name="Hipervínculo visitado" xfId="573" builtinId="9" hidden="1"/>
    <cellStyle name="Hipervínculo visitado" xfId="574" builtinId="9" hidden="1"/>
    <cellStyle name="Hipervínculo visitado" xfId="575" builtinId="9" hidden="1"/>
    <cellStyle name="Hipervínculo visitado" xfId="576" builtinId="9" hidden="1"/>
    <cellStyle name="Hipervínculo visitado" xfId="577" builtinId="9" hidden="1"/>
    <cellStyle name="Hipervínculo visitado" xfId="578" builtinId="9" hidden="1"/>
    <cellStyle name="Hipervínculo visitado" xfId="579" builtinId="9" hidden="1"/>
    <cellStyle name="Hipervínculo visitado" xfId="580" builtinId="9" hidden="1"/>
    <cellStyle name="Hipervínculo visitado" xfId="581" builtinId="9" hidden="1"/>
    <cellStyle name="Hipervínculo visitado" xfId="582" builtinId="9" hidden="1"/>
    <cellStyle name="Hipervínculo visitado" xfId="583" builtinId="9" hidden="1"/>
    <cellStyle name="Hipervínculo visitado" xfId="584" builtinId="9" hidden="1"/>
    <cellStyle name="Hipervínculo visitado" xfId="585" builtinId="9" hidden="1"/>
    <cellStyle name="Hipervínculo visitado" xfId="586" builtinId="9" hidden="1"/>
    <cellStyle name="Hipervínculo visitado" xfId="587" builtinId="9" hidden="1"/>
    <cellStyle name="Hipervínculo visitado" xfId="588" builtinId="9" hidden="1"/>
    <cellStyle name="Hipervínculo visitado" xfId="589" builtinId="9" hidden="1"/>
    <cellStyle name="Hipervínculo visitado" xfId="590" builtinId="9" hidden="1"/>
    <cellStyle name="Hipervínculo visitado" xfId="591" builtinId="9" hidden="1"/>
    <cellStyle name="Hipervínculo visitado" xfId="592" builtinId="9" hidden="1"/>
    <cellStyle name="Hipervínculo visitado" xfId="593" builtinId="9" hidden="1"/>
    <cellStyle name="Hipervínculo visitado" xfId="594" builtinId="9" hidden="1"/>
    <cellStyle name="Hipervínculo visitado" xfId="595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Millares" xfId="1" builtinId="3"/>
    <cellStyle name="Millares [0]" xfId="609" builtinId="6"/>
    <cellStyle name="Moneda [0]" xfId="4" builtinId="7"/>
    <cellStyle name="Normal" xfId="0" builtinId="0"/>
    <cellStyle name="Porcentaje" xfId="477" builtinId="5"/>
  </cellStyles>
  <dxfs count="0"/>
  <tableStyles count="0" defaultTableStyle="TableStyleMedium9" defaultPivotStyle="PivotStyleLight16"/>
  <colors>
    <mruColors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2:I69"/>
  <sheetViews>
    <sheetView tabSelected="1" zoomScale="130" zoomScaleNormal="130" zoomScalePageLayoutView="200" workbookViewId="0">
      <selection activeCell="H60" sqref="H60"/>
    </sheetView>
  </sheetViews>
  <sheetFormatPr baseColWidth="10" defaultColWidth="10.85546875" defaultRowHeight="12.75" x14ac:dyDescent="0.25"/>
  <cols>
    <col min="1" max="1" width="4.85546875" style="4" customWidth="1"/>
    <col min="2" max="2" width="54.85546875" style="30" customWidth="1"/>
    <col min="3" max="3" width="5.140625" style="4" customWidth="1"/>
    <col min="4" max="4" width="8.140625" style="4" customWidth="1"/>
    <col min="5" max="5" width="13.42578125" style="4" bestFit="1" customWidth="1"/>
    <col min="6" max="6" width="14" style="4" customWidth="1"/>
    <col min="7" max="7" width="10.85546875" style="4"/>
    <col min="8" max="8" width="12.85546875" style="4" customWidth="1"/>
    <col min="9" max="9" width="14.5703125" style="4" customWidth="1"/>
    <col min="10" max="16384" width="10.85546875" style="4"/>
  </cols>
  <sheetData>
    <row r="2" spans="1:6" ht="47.25" customHeight="1" x14ac:dyDescent="0.25">
      <c r="A2" s="33" t="s">
        <v>62</v>
      </c>
      <c r="B2" s="34"/>
      <c r="C2" s="34"/>
      <c r="D2" s="34"/>
      <c r="E2" s="34"/>
      <c r="F2" s="34"/>
    </row>
    <row r="3" spans="1:6" x14ac:dyDescent="0.25">
      <c r="A3" s="35"/>
      <c r="B3" s="35"/>
      <c r="C3" s="35"/>
      <c r="D3" s="35"/>
      <c r="E3" s="35"/>
      <c r="F3" s="35"/>
    </row>
    <row r="4" spans="1:6" x14ac:dyDescent="0.25">
      <c r="A4" s="5" t="s">
        <v>0</v>
      </c>
      <c r="B4" s="6" t="s">
        <v>1</v>
      </c>
      <c r="C4" s="5" t="s">
        <v>2</v>
      </c>
      <c r="D4" s="5" t="s">
        <v>3</v>
      </c>
      <c r="E4" s="5" t="s">
        <v>4</v>
      </c>
      <c r="F4" s="5" t="s">
        <v>5</v>
      </c>
    </row>
    <row r="5" spans="1:6" x14ac:dyDescent="0.25">
      <c r="A5" s="7">
        <v>1</v>
      </c>
      <c r="B5" s="8" t="s">
        <v>19</v>
      </c>
      <c r="C5" s="9"/>
      <c r="D5" s="9"/>
      <c r="E5" s="9"/>
      <c r="F5" s="9"/>
    </row>
    <row r="6" spans="1:6" ht="38.25" x14ac:dyDescent="0.25">
      <c r="A6" s="10">
        <v>1.1000000000000001</v>
      </c>
      <c r="B6" s="11" t="s">
        <v>45</v>
      </c>
      <c r="C6" s="7" t="s">
        <v>2</v>
      </c>
      <c r="D6" s="12">
        <v>1</v>
      </c>
      <c r="E6" s="13"/>
      <c r="F6" s="13">
        <f t="shared" ref="F6:F10" si="0">ROUND(D6*E6,0)</f>
        <v>0</v>
      </c>
    </row>
    <row r="7" spans="1:6" ht="63.75" x14ac:dyDescent="0.25">
      <c r="A7" s="7">
        <v>1.2</v>
      </c>
      <c r="B7" s="11" t="s">
        <v>42</v>
      </c>
      <c r="C7" s="7" t="s">
        <v>7</v>
      </c>
      <c r="D7" s="12">
        <v>30</v>
      </c>
      <c r="E7" s="13"/>
      <c r="F7" s="13">
        <f t="shared" si="0"/>
        <v>0</v>
      </c>
    </row>
    <row r="8" spans="1:6" ht="51" x14ac:dyDescent="0.25">
      <c r="A8" s="7">
        <v>1.3</v>
      </c>
      <c r="B8" s="11" t="s">
        <v>48</v>
      </c>
      <c r="C8" s="7" t="s">
        <v>7</v>
      </c>
      <c r="D8" s="12">
        <v>13</v>
      </c>
      <c r="E8" s="13"/>
      <c r="F8" s="13">
        <f t="shared" si="0"/>
        <v>0</v>
      </c>
    </row>
    <row r="9" spans="1:6" ht="127.5" x14ac:dyDescent="0.25">
      <c r="A9" s="7">
        <v>1.4</v>
      </c>
      <c r="B9" s="11" t="s">
        <v>58</v>
      </c>
      <c r="C9" s="7" t="s">
        <v>2</v>
      </c>
      <c r="D9" s="12">
        <v>1</v>
      </c>
      <c r="E9" s="13"/>
      <c r="F9" s="13">
        <f t="shared" si="0"/>
        <v>0</v>
      </c>
    </row>
    <row r="10" spans="1:6" ht="76.5" x14ac:dyDescent="0.25">
      <c r="A10" s="7">
        <v>1.5</v>
      </c>
      <c r="B10" s="11" t="s">
        <v>57</v>
      </c>
      <c r="C10" s="7" t="s">
        <v>2</v>
      </c>
      <c r="D10" s="12">
        <v>1</v>
      </c>
      <c r="E10" s="13"/>
      <c r="F10" s="13">
        <f t="shared" si="0"/>
        <v>0</v>
      </c>
    </row>
    <row r="11" spans="1:6" ht="25.5" x14ac:dyDescent="0.25">
      <c r="A11" s="7"/>
      <c r="B11" s="15" t="s">
        <v>27</v>
      </c>
      <c r="C11" s="1"/>
      <c r="D11" s="16"/>
      <c r="E11" s="2"/>
      <c r="F11" s="2">
        <f>SUM(F6:F10)</f>
        <v>0</v>
      </c>
    </row>
    <row r="12" spans="1:6" x14ac:dyDescent="0.25">
      <c r="A12" s="7"/>
      <c r="B12" s="17"/>
      <c r="C12" s="7"/>
      <c r="D12" s="12"/>
      <c r="E12" s="13"/>
      <c r="F12" s="13"/>
    </row>
    <row r="13" spans="1:6" x14ac:dyDescent="0.25">
      <c r="A13" s="7">
        <v>2</v>
      </c>
      <c r="B13" s="15" t="s">
        <v>40</v>
      </c>
      <c r="C13" s="9"/>
      <c r="D13" s="18"/>
      <c r="E13" s="9"/>
      <c r="F13" s="9"/>
    </row>
    <row r="14" spans="1:6" ht="38.25" x14ac:dyDescent="0.25">
      <c r="A14" s="7">
        <v>2.1</v>
      </c>
      <c r="B14" s="11" t="s">
        <v>46</v>
      </c>
      <c r="C14" s="7" t="s">
        <v>2</v>
      </c>
      <c r="D14" s="12">
        <v>2</v>
      </c>
      <c r="E14" s="13"/>
      <c r="F14" s="13">
        <f t="shared" ref="F14:F19" si="1">ROUND(D14*E14,0)</f>
        <v>0</v>
      </c>
    </row>
    <row r="15" spans="1:6" ht="38.25" x14ac:dyDescent="0.25">
      <c r="A15" s="7">
        <v>2.2000000000000002</v>
      </c>
      <c r="B15" s="11" t="s">
        <v>47</v>
      </c>
      <c r="C15" s="7" t="s">
        <v>2</v>
      </c>
      <c r="D15" s="12">
        <v>2</v>
      </c>
      <c r="E15" s="13"/>
      <c r="F15" s="13">
        <f t="shared" si="1"/>
        <v>0</v>
      </c>
    </row>
    <row r="16" spans="1:6" ht="38.25" x14ac:dyDescent="0.25">
      <c r="A16" s="7">
        <v>2.2999999999999998</v>
      </c>
      <c r="B16" s="11" t="s">
        <v>49</v>
      </c>
      <c r="C16" s="7" t="s">
        <v>7</v>
      </c>
      <c r="D16" s="12">
        <v>21</v>
      </c>
      <c r="E16" s="13"/>
      <c r="F16" s="13">
        <f t="shared" si="1"/>
        <v>0</v>
      </c>
    </row>
    <row r="17" spans="1:6" ht="63.75" x14ac:dyDescent="0.25">
      <c r="A17" s="7">
        <v>2.4</v>
      </c>
      <c r="B17" s="11" t="s">
        <v>50</v>
      </c>
      <c r="C17" s="7" t="s">
        <v>7</v>
      </c>
      <c r="D17" s="12">
        <v>56</v>
      </c>
      <c r="E17" s="13"/>
      <c r="F17" s="13">
        <f t="shared" si="1"/>
        <v>0</v>
      </c>
    </row>
    <row r="18" spans="1:6" ht="51" x14ac:dyDescent="0.25">
      <c r="A18" s="7">
        <v>2.5</v>
      </c>
      <c r="B18" s="11" t="s">
        <v>61</v>
      </c>
      <c r="C18" s="9" t="s">
        <v>2</v>
      </c>
      <c r="D18" s="18">
        <v>1</v>
      </c>
      <c r="E18" s="19"/>
      <c r="F18" s="13">
        <f t="shared" si="1"/>
        <v>0</v>
      </c>
    </row>
    <row r="19" spans="1:6" ht="51" x14ac:dyDescent="0.2">
      <c r="A19" s="7">
        <v>2.6</v>
      </c>
      <c r="B19" s="14" t="s">
        <v>29</v>
      </c>
      <c r="C19" s="9" t="s">
        <v>2</v>
      </c>
      <c r="D19" s="18">
        <v>1</v>
      </c>
      <c r="E19" s="19"/>
      <c r="F19" s="13">
        <f t="shared" si="1"/>
        <v>0</v>
      </c>
    </row>
    <row r="20" spans="1:6" x14ac:dyDescent="0.25">
      <c r="A20" s="7"/>
      <c r="B20" s="15" t="s">
        <v>41</v>
      </c>
      <c r="C20" s="1"/>
      <c r="D20" s="16"/>
      <c r="E20" s="2"/>
      <c r="F20" s="2">
        <f>SUM(F14:F19)</f>
        <v>0</v>
      </c>
    </row>
    <row r="21" spans="1:6" x14ac:dyDescent="0.25">
      <c r="A21" s="7"/>
      <c r="B21" s="11"/>
      <c r="C21" s="7"/>
      <c r="D21" s="12"/>
      <c r="E21" s="13"/>
      <c r="F21" s="13"/>
    </row>
    <row r="22" spans="1:6" x14ac:dyDescent="0.25">
      <c r="A22" s="7">
        <v>3</v>
      </c>
      <c r="B22" s="20" t="s">
        <v>20</v>
      </c>
      <c r="C22" s="9"/>
      <c r="D22" s="18"/>
      <c r="E22" s="9"/>
      <c r="F22" s="9"/>
    </row>
    <row r="23" spans="1:6" ht="51" x14ac:dyDescent="0.25">
      <c r="A23" s="7">
        <v>3.1</v>
      </c>
      <c r="B23" s="11" t="s">
        <v>51</v>
      </c>
      <c r="C23" s="7" t="s">
        <v>2</v>
      </c>
      <c r="D23" s="12">
        <v>1</v>
      </c>
      <c r="E23" s="21"/>
      <c r="F23" s="13">
        <f>ROUND(D23*E23,0)</f>
        <v>0</v>
      </c>
    </row>
    <row r="24" spans="1:6" ht="51" x14ac:dyDescent="0.25">
      <c r="A24" s="7">
        <v>3.2</v>
      </c>
      <c r="B24" s="11" t="s">
        <v>56</v>
      </c>
      <c r="C24" s="7" t="s">
        <v>7</v>
      </c>
      <c r="D24" s="12">
        <v>5</v>
      </c>
      <c r="E24" s="13"/>
      <c r="F24" s="13">
        <f>ROUND(D24*E24,0)</f>
        <v>0</v>
      </c>
    </row>
    <row r="25" spans="1:6" x14ac:dyDescent="0.25">
      <c r="A25" s="7"/>
      <c r="B25" s="20" t="s">
        <v>25</v>
      </c>
      <c r="C25" s="1"/>
      <c r="D25" s="16"/>
      <c r="E25" s="22"/>
      <c r="F25" s="2">
        <f>SUM(F23:F24)</f>
        <v>0</v>
      </c>
    </row>
    <row r="26" spans="1:6" x14ac:dyDescent="0.25">
      <c r="A26" s="7"/>
      <c r="B26" s="11"/>
      <c r="C26" s="7"/>
      <c r="D26" s="12"/>
      <c r="E26" s="23"/>
      <c r="F26" s="13"/>
    </row>
    <row r="27" spans="1:6" x14ac:dyDescent="0.25">
      <c r="A27" s="7">
        <v>4</v>
      </c>
      <c r="B27" s="20" t="s">
        <v>21</v>
      </c>
      <c r="C27" s="9"/>
      <c r="D27" s="18"/>
      <c r="E27" s="9"/>
      <c r="F27" s="9"/>
    </row>
    <row r="28" spans="1:6" ht="51" x14ac:dyDescent="0.25">
      <c r="A28" s="7">
        <v>4.0999999999999996</v>
      </c>
      <c r="B28" s="11" t="s">
        <v>52</v>
      </c>
      <c r="C28" s="7" t="s">
        <v>7</v>
      </c>
      <c r="D28" s="24">
        <v>531</v>
      </c>
      <c r="E28" s="13"/>
      <c r="F28" s="13">
        <f t="shared" ref="F28:F36" si="2">ROUND(D28*E28,0)</f>
        <v>0</v>
      </c>
    </row>
    <row r="29" spans="1:6" ht="51" x14ac:dyDescent="0.25">
      <c r="A29" s="7">
        <v>4.2</v>
      </c>
      <c r="B29" s="11" t="s">
        <v>53</v>
      </c>
      <c r="C29" s="7" t="s">
        <v>7</v>
      </c>
      <c r="D29" s="24">
        <v>33</v>
      </c>
      <c r="E29" s="13"/>
      <c r="F29" s="13">
        <f t="shared" si="2"/>
        <v>0</v>
      </c>
    </row>
    <row r="30" spans="1:6" ht="51" x14ac:dyDescent="0.25">
      <c r="A30" s="7">
        <v>4.3</v>
      </c>
      <c r="B30" s="11" t="s">
        <v>54</v>
      </c>
      <c r="C30" s="7" t="s">
        <v>7</v>
      </c>
      <c r="D30" s="24">
        <v>15</v>
      </c>
      <c r="E30" s="13"/>
      <c r="F30" s="13">
        <f t="shared" si="2"/>
        <v>0</v>
      </c>
    </row>
    <row r="31" spans="1:6" ht="51" x14ac:dyDescent="0.25">
      <c r="A31" s="7">
        <v>4.4000000000000004</v>
      </c>
      <c r="B31" s="11" t="s">
        <v>55</v>
      </c>
      <c r="C31" s="7" t="s">
        <v>7</v>
      </c>
      <c r="D31" s="24">
        <v>18</v>
      </c>
      <c r="E31" s="13"/>
      <c r="F31" s="13">
        <f t="shared" si="2"/>
        <v>0</v>
      </c>
    </row>
    <row r="32" spans="1:6" ht="38.25" x14ac:dyDescent="0.25">
      <c r="A32" s="7">
        <v>4.5</v>
      </c>
      <c r="B32" s="11" t="s">
        <v>44</v>
      </c>
      <c r="C32" s="7" t="s">
        <v>7</v>
      </c>
      <c r="D32" s="24">
        <v>63</v>
      </c>
      <c r="E32" s="13"/>
      <c r="F32" s="13">
        <f t="shared" si="2"/>
        <v>0</v>
      </c>
    </row>
    <row r="33" spans="1:6" ht="38.25" x14ac:dyDescent="0.25">
      <c r="A33" s="7">
        <v>4.5999999999999996</v>
      </c>
      <c r="B33" s="11" t="s">
        <v>22</v>
      </c>
      <c r="C33" s="7" t="s">
        <v>2</v>
      </c>
      <c r="D33" s="24">
        <v>10</v>
      </c>
      <c r="E33" s="13"/>
      <c r="F33" s="13">
        <f t="shared" si="2"/>
        <v>0</v>
      </c>
    </row>
    <row r="34" spans="1:6" ht="38.25" x14ac:dyDescent="0.25">
      <c r="A34" s="7">
        <v>4.7</v>
      </c>
      <c r="B34" s="11" t="s">
        <v>24</v>
      </c>
      <c r="C34" s="7" t="s">
        <v>2</v>
      </c>
      <c r="D34" s="24">
        <v>63</v>
      </c>
      <c r="E34" s="13"/>
      <c r="F34" s="13">
        <f t="shared" si="2"/>
        <v>0</v>
      </c>
    </row>
    <row r="35" spans="1:6" ht="25.5" x14ac:dyDescent="0.25">
      <c r="A35" s="7">
        <v>4.8</v>
      </c>
      <c r="B35" s="11" t="s">
        <v>23</v>
      </c>
      <c r="C35" s="7" t="s">
        <v>7</v>
      </c>
      <c r="D35" s="24">
        <v>68</v>
      </c>
      <c r="E35" s="13"/>
      <c r="F35" s="13">
        <f t="shared" si="2"/>
        <v>0</v>
      </c>
    </row>
    <row r="36" spans="1:6" ht="38.25" x14ac:dyDescent="0.25">
      <c r="A36" s="7">
        <v>4.9000000000000004</v>
      </c>
      <c r="B36" s="11" t="s">
        <v>43</v>
      </c>
      <c r="C36" s="7" t="s">
        <v>7</v>
      </c>
      <c r="D36" s="24">
        <v>60</v>
      </c>
      <c r="E36" s="13"/>
      <c r="F36" s="13">
        <f t="shared" si="2"/>
        <v>0</v>
      </c>
    </row>
    <row r="37" spans="1:6" ht="25.5" x14ac:dyDescent="0.25">
      <c r="A37" s="7"/>
      <c r="B37" s="20" t="s">
        <v>26</v>
      </c>
      <c r="C37" s="1"/>
      <c r="D37" s="16"/>
      <c r="E37" s="22"/>
      <c r="F37" s="2">
        <f>SUM(F28:F36)</f>
        <v>0</v>
      </c>
    </row>
    <row r="38" spans="1:6" x14ac:dyDescent="0.25">
      <c r="A38" s="7"/>
      <c r="B38" s="11"/>
      <c r="C38" s="7"/>
      <c r="D38" s="12"/>
      <c r="E38" s="23"/>
      <c r="F38" s="23"/>
    </row>
    <row r="39" spans="1:6" x14ac:dyDescent="0.25">
      <c r="A39" s="7">
        <v>5</v>
      </c>
      <c r="B39" s="25" t="s">
        <v>14</v>
      </c>
      <c r="C39" s="7"/>
      <c r="D39" s="12"/>
      <c r="E39" s="23"/>
      <c r="F39" s="23"/>
    </row>
    <row r="40" spans="1:6" ht="38.25" x14ac:dyDescent="0.25">
      <c r="A40" s="7">
        <v>5.0999999999999996</v>
      </c>
      <c r="B40" s="11" t="s">
        <v>15</v>
      </c>
      <c r="C40" s="7" t="s">
        <v>2</v>
      </c>
      <c r="D40" s="12">
        <v>1</v>
      </c>
      <c r="E40" s="13"/>
      <c r="F40" s="13">
        <f>ROUND(D40*E40,0)</f>
        <v>0</v>
      </c>
    </row>
    <row r="41" spans="1:6" x14ac:dyDescent="0.25">
      <c r="A41" s="7"/>
      <c r="B41" s="25" t="s">
        <v>16</v>
      </c>
      <c r="C41" s="1"/>
      <c r="D41" s="16"/>
      <c r="E41" s="22"/>
      <c r="F41" s="2">
        <f>SUM(F40)</f>
        <v>0</v>
      </c>
    </row>
    <row r="42" spans="1:6" x14ac:dyDescent="0.25">
      <c r="A42" s="7"/>
      <c r="B42" s="26"/>
      <c r="C42" s="7"/>
      <c r="D42" s="12"/>
      <c r="E42" s="23"/>
      <c r="F42" s="23"/>
    </row>
    <row r="43" spans="1:6" x14ac:dyDescent="0.25">
      <c r="A43" s="7">
        <v>6</v>
      </c>
      <c r="B43" s="20" t="s">
        <v>17</v>
      </c>
      <c r="C43" s="7"/>
      <c r="D43" s="12"/>
      <c r="E43" s="23"/>
      <c r="F43" s="23"/>
    </row>
    <row r="44" spans="1:6" ht="63.75" x14ac:dyDescent="0.25">
      <c r="A44" s="7">
        <v>6.1</v>
      </c>
      <c r="B44" s="11" t="s">
        <v>38</v>
      </c>
      <c r="C44" s="7" t="s">
        <v>2</v>
      </c>
      <c r="D44" s="12">
        <v>55</v>
      </c>
      <c r="E44" s="13"/>
      <c r="F44" s="13">
        <f t="shared" ref="F44:F54" si="3">ROUND(D44*E44,0)</f>
        <v>0</v>
      </c>
    </row>
    <row r="45" spans="1:6" ht="38.25" x14ac:dyDescent="0.25">
      <c r="A45" s="7">
        <v>6.2</v>
      </c>
      <c r="B45" s="11" t="s">
        <v>34</v>
      </c>
      <c r="C45" s="7" t="s">
        <v>6</v>
      </c>
      <c r="D45" s="12">
        <v>1</v>
      </c>
      <c r="E45" s="13"/>
      <c r="F45" s="13">
        <f t="shared" si="3"/>
        <v>0</v>
      </c>
    </row>
    <row r="46" spans="1:6" ht="63.75" x14ac:dyDescent="0.25">
      <c r="A46" s="7">
        <v>6.3</v>
      </c>
      <c r="B46" s="11" t="s">
        <v>35</v>
      </c>
      <c r="C46" s="7" t="s">
        <v>2</v>
      </c>
      <c r="D46" s="12">
        <v>15</v>
      </c>
      <c r="E46" s="13"/>
      <c r="F46" s="13">
        <f t="shared" si="3"/>
        <v>0</v>
      </c>
    </row>
    <row r="47" spans="1:6" ht="63.75" x14ac:dyDescent="0.25">
      <c r="A47" s="7">
        <v>6.4</v>
      </c>
      <c r="B47" s="11" t="s">
        <v>36</v>
      </c>
      <c r="C47" s="7" t="s">
        <v>2</v>
      </c>
      <c r="D47" s="12">
        <v>2</v>
      </c>
      <c r="E47" s="13"/>
      <c r="F47" s="13">
        <f t="shared" si="3"/>
        <v>0</v>
      </c>
    </row>
    <row r="48" spans="1:6" ht="63.75" x14ac:dyDescent="0.25">
      <c r="A48" s="7">
        <v>6.5</v>
      </c>
      <c r="B48" s="11" t="s">
        <v>37</v>
      </c>
      <c r="C48" s="7" t="s">
        <v>2</v>
      </c>
      <c r="D48" s="12">
        <v>1</v>
      </c>
      <c r="E48" s="13"/>
      <c r="F48" s="13">
        <f t="shared" si="3"/>
        <v>0</v>
      </c>
    </row>
    <row r="49" spans="1:8" ht="63.75" x14ac:dyDescent="0.25">
      <c r="A49" s="7">
        <v>6.6</v>
      </c>
      <c r="B49" s="17" t="s">
        <v>39</v>
      </c>
      <c r="C49" s="7" t="s">
        <v>2</v>
      </c>
      <c r="D49" s="12">
        <v>4</v>
      </c>
      <c r="E49" s="13"/>
      <c r="F49" s="13">
        <f t="shared" si="3"/>
        <v>0</v>
      </c>
    </row>
    <row r="50" spans="1:8" ht="63.75" x14ac:dyDescent="0.25">
      <c r="A50" s="7">
        <v>6.7</v>
      </c>
      <c r="B50" s="11" t="s">
        <v>30</v>
      </c>
      <c r="C50" s="7" t="s">
        <v>2</v>
      </c>
      <c r="D50" s="12">
        <v>14</v>
      </c>
      <c r="E50" s="27"/>
      <c r="F50" s="13">
        <f t="shared" si="3"/>
        <v>0</v>
      </c>
    </row>
    <row r="51" spans="1:8" ht="63.75" x14ac:dyDescent="0.25">
      <c r="A51" s="7">
        <v>6.8</v>
      </c>
      <c r="B51" s="11" t="s">
        <v>33</v>
      </c>
      <c r="C51" s="7" t="s">
        <v>2</v>
      </c>
      <c r="D51" s="12">
        <v>27</v>
      </c>
      <c r="E51" s="27"/>
      <c r="F51" s="13">
        <f t="shared" si="3"/>
        <v>0</v>
      </c>
    </row>
    <row r="52" spans="1:8" ht="25.5" x14ac:dyDescent="0.25">
      <c r="A52" s="7">
        <v>6.9</v>
      </c>
      <c r="B52" s="11" t="s">
        <v>31</v>
      </c>
      <c r="C52" s="7" t="s">
        <v>2</v>
      </c>
      <c r="D52" s="12">
        <v>12</v>
      </c>
      <c r="E52" s="27"/>
      <c r="F52" s="13">
        <f t="shared" si="3"/>
        <v>0</v>
      </c>
    </row>
    <row r="53" spans="1:8" ht="76.5" x14ac:dyDescent="0.25">
      <c r="A53" s="12">
        <v>6.1</v>
      </c>
      <c r="B53" s="17" t="s">
        <v>32</v>
      </c>
      <c r="C53" s="7" t="s">
        <v>2</v>
      </c>
      <c r="D53" s="12">
        <v>4</v>
      </c>
      <c r="E53" s="13"/>
      <c r="F53" s="13">
        <f t="shared" si="3"/>
        <v>0</v>
      </c>
    </row>
    <row r="54" spans="1:8" ht="51" x14ac:dyDescent="0.25">
      <c r="A54" s="7">
        <v>6.11</v>
      </c>
      <c r="B54" s="17" t="s">
        <v>28</v>
      </c>
      <c r="C54" s="7" t="s">
        <v>2</v>
      </c>
      <c r="D54" s="12">
        <v>4</v>
      </c>
      <c r="E54" s="13"/>
      <c r="F54" s="13">
        <f t="shared" si="3"/>
        <v>0</v>
      </c>
    </row>
    <row r="55" spans="1:8" x14ac:dyDescent="0.25">
      <c r="A55" s="7"/>
      <c r="B55" s="20" t="s">
        <v>18</v>
      </c>
      <c r="C55" s="1"/>
      <c r="D55" s="1"/>
      <c r="E55" s="22"/>
      <c r="F55" s="2">
        <f>SUM(F44:F54)</f>
        <v>0</v>
      </c>
    </row>
    <row r="56" spans="1:8" x14ac:dyDescent="0.25">
      <c r="A56" s="7"/>
      <c r="B56" s="9"/>
      <c r="C56" s="7"/>
      <c r="D56" s="7"/>
      <c r="E56" s="23"/>
      <c r="F56" s="23"/>
    </row>
    <row r="57" spans="1:8" x14ac:dyDescent="0.25">
      <c r="A57" s="7"/>
      <c r="B57" s="20" t="s">
        <v>8</v>
      </c>
      <c r="C57" s="1"/>
      <c r="D57" s="1"/>
      <c r="E57" s="1"/>
      <c r="F57" s="2">
        <f>F11+F20+F25+F37+F41+F55</f>
        <v>0</v>
      </c>
      <c r="G57" s="28"/>
    </row>
    <row r="58" spans="1:8" x14ac:dyDescent="0.25">
      <c r="A58" s="7"/>
      <c r="B58" s="20" t="s">
        <v>9</v>
      </c>
      <c r="C58" s="1"/>
      <c r="D58" s="1"/>
      <c r="E58" s="3"/>
      <c r="F58" s="13">
        <f>F57*E58</f>
        <v>0</v>
      </c>
    </row>
    <row r="59" spans="1:8" x14ac:dyDescent="0.25">
      <c r="A59" s="7"/>
      <c r="B59" s="20" t="s">
        <v>10</v>
      </c>
      <c r="C59" s="1"/>
      <c r="D59" s="1"/>
      <c r="E59" s="3"/>
      <c r="F59" s="13">
        <f>F57*E59</f>
        <v>0</v>
      </c>
    </row>
    <row r="60" spans="1:8" x14ac:dyDescent="0.25">
      <c r="A60" s="7"/>
      <c r="B60" s="20" t="s">
        <v>11</v>
      </c>
      <c r="C60" s="1"/>
      <c r="D60" s="1"/>
      <c r="E60" s="3"/>
      <c r="F60" s="13">
        <f>F57*E60</f>
        <v>0</v>
      </c>
    </row>
    <row r="61" spans="1:8" x14ac:dyDescent="0.25">
      <c r="A61" s="7"/>
      <c r="B61" s="20" t="s">
        <v>12</v>
      </c>
      <c r="C61" s="1"/>
      <c r="D61" s="1"/>
      <c r="E61" s="1"/>
      <c r="F61" s="2">
        <f>SUM(F58:F60)</f>
        <v>0</v>
      </c>
    </row>
    <row r="62" spans="1:8" x14ac:dyDescent="0.25">
      <c r="A62" s="7"/>
      <c r="B62" s="20" t="s">
        <v>60</v>
      </c>
      <c r="C62" s="1"/>
      <c r="D62" s="1"/>
      <c r="E62" s="3">
        <v>0.19</v>
      </c>
      <c r="F62" s="2">
        <f>(F60)*19%</f>
        <v>0</v>
      </c>
    </row>
    <row r="63" spans="1:8" x14ac:dyDescent="0.25">
      <c r="A63" s="7"/>
      <c r="B63" s="20" t="s">
        <v>59</v>
      </c>
      <c r="C63" s="1"/>
      <c r="D63" s="1"/>
      <c r="E63" s="1"/>
      <c r="F63" s="2">
        <v>0</v>
      </c>
    </row>
    <row r="64" spans="1:8" x14ac:dyDescent="0.25">
      <c r="A64" s="7"/>
      <c r="B64" s="20" t="s">
        <v>13</v>
      </c>
      <c r="C64" s="1"/>
      <c r="D64" s="1"/>
      <c r="E64" s="1"/>
      <c r="F64" s="2">
        <f>F57+F61+F62+F63</f>
        <v>0</v>
      </c>
      <c r="H64" s="29"/>
    </row>
    <row r="66" spans="2:9" x14ac:dyDescent="0.25">
      <c r="F66" s="31"/>
      <c r="H66" s="32"/>
      <c r="I66" s="30"/>
    </row>
    <row r="68" spans="2:9" x14ac:dyDescent="0.25">
      <c r="B68" s="36"/>
    </row>
    <row r="69" spans="2:9" x14ac:dyDescent="0.25">
      <c r="B69" s="37" t="s">
        <v>63</v>
      </c>
    </row>
  </sheetData>
  <mergeCells count="2">
    <mergeCell ref="A2:F2"/>
    <mergeCell ref="A3:F3"/>
  </mergeCells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ECONOMICA</vt:lpstr>
    </vt:vector>
  </TitlesOfParts>
  <Manager/>
  <Company>AmSavS Creation´s 2008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AmSavS</dc:creator>
  <cp:keywords/>
  <dc:description/>
  <cp:lastModifiedBy>CARLOS JULIO</cp:lastModifiedBy>
  <cp:lastPrinted>2015-12-16T15:57:54Z</cp:lastPrinted>
  <dcterms:created xsi:type="dcterms:W3CDTF">2009-02-06T14:59:26Z</dcterms:created>
  <dcterms:modified xsi:type="dcterms:W3CDTF">2020-07-29T03:34:57Z</dcterms:modified>
  <cp:category/>
</cp:coreProperties>
</file>